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martin\Desktop\"/>
    </mc:Choice>
  </mc:AlternateContent>
  <xr:revisionPtr revIDLastSave="0" documentId="8_{76545C82-FF18-4F6A-A86E-5B8C57DFC0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te Fiscal Analysis Checklist" sheetId="7" r:id="rId1"/>
    <sheet name="Tax, Infra, Service Cost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gyEjLt3XHOl2TwCKCwp9q26zJzeQ=="/>
    </ext>
  </extLst>
</workbook>
</file>

<file path=xl/calcChain.xml><?xml version="1.0" encoding="utf-8"?>
<calcChain xmlns="http://schemas.openxmlformats.org/spreadsheetml/2006/main">
  <c r="C26" i="7" l="1"/>
  <c r="H2" i="8" l="1"/>
  <c r="H6" i="8" s="1"/>
  <c r="H7" i="8" l="1"/>
  <c r="I6" i="8"/>
  <c r="C21" i="7"/>
  <c r="E2" i="8" s="1"/>
  <c r="E6" i="8" s="1"/>
  <c r="C15" i="7"/>
  <c r="C9" i="7"/>
  <c r="C11" i="7" s="1"/>
  <c r="I7" i="8" l="1"/>
  <c r="H8" i="8"/>
  <c r="I8" i="8" s="1"/>
  <c r="C30" i="7"/>
  <c r="C31" i="7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F6" i="8"/>
  <c r="B2" i="8"/>
  <c r="B6" i="8" s="1"/>
  <c r="C35" i="7"/>
  <c r="C27" i="7"/>
  <c r="F11" i="8" l="1"/>
  <c r="F10" i="8"/>
  <c r="F8" i="8"/>
  <c r="F7" i="8"/>
  <c r="F19" i="8"/>
  <c r="F13" i="8"/>
  <c r="F37" i="8"/>
  <c r="F33" i="8"/>
  <c r="F31" i="8"/>
  <c r="F26" i="8"/>
  <c r="F23" i="8"/>
  <c r="F22" i="8"/>
  <c r="F41" i="8"/>
  <c r="F18" i="8"/>
  <c r="F21" i="8"/>
  <c r="F20" i="8"/>
  <c r="F12" i="8"/>
  <c r="F27" i="8"/>
  <c r="F36" i="8"/>
  <c r="F14" i="8"/>
  <c r="F44" i="8"/>
  <c r="F9" i="8"/>
  <c r="F17" i="8"/>
  <c r="F38" i="8"/>
  <c r="F15" i="8"/>
  <c r="F32" i="8"/>
  <c r="F45" i="8"/>
  <c r="C22" i="7" s="1"/>
  <c r="F28" i="8"/>
  <c r="F40" i="8"/>
  <c r="F42" i="8"/>
  <c r="F35" i="8"/>
  <c r="F34" i="8"/>
  <c r="F25" i="8"/>
  <c r="F39" i="8"/>
  <c r="F16" i="8"/>
  <c r="F30" i="8"/>
  <c r="F29" i="8"/>
  <c r="F43" i="8"/>
  <c r="F24" i="8"/>
  <c r="H9" i="8"/>
  <c r="I9" i="8" s="1"/>
  <c r="C16" i="7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C6" i="8"/>
  <c r="C7" i="8" l="1"/>
  <c r="C8" i="8"/>
  <c r="C12" i="8"/>
  <c r="C23" i="8"/>
  <c r="C27" i="8"/>
  <c r="C14" i="8"/>
  <c r="C13" i="8"/>
  <c r="C30" i="8"/>
  <c r="C45" i="8"/>
  <c r="C12" i="7" s="1"/>
  <c r="C32" i="8"/>
  <c r="C16" i="8"/>
  <c r="C38" i="8"/>
  <c r="C40" i="8"/>
  <c r="C11" i="8"/>
  <c r="C25" i="8"/>
  <c r="C41" i="8"/>
  <c r="C9" i="8"/>
  <c r="C29" i="8"/>
  <c r="C24" i="8"/>
  <c r="C43" i="8"/>
  <c r="C22" i="8"/>
  <c r="C28" i="8"/>
  <c r="C21" i="8"/>
  <c r="C42" i="8"/>
  <c r="C37" i="8"/>
  <c r="C20" i="8"/>
  <c r="C35" i="8"/>
  <c r="C32" i="7"/>
  <c r="C34" i="7"/>
  <c r="C39" i="8"/>
  <c r="C19" i="8"/>
  <c r="C26" i="8"/>
  <c r="C34" i="8"/>
  <c r="C10" i="8"/>
  <c r="C18" i="8"/>
  <c r="C17" i="8"/>
  <c r="H10" i="8"/>
  <c r="C15" i="8"/>
  <c r="C36" i="8"/>
  <c r="C31" i="8"/>
  <c r="C44" i="8"/>
  <c r="C33" i="8"/>
  <c r="H11" i="8" l="1"/>
  <c r="I11" i="8" s="1"/>
  <c r="I10" i="8"/>
  <c r="H12" i="8" l="1"/>
  <c r="H13" i="8" l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I12" i="8"/>
  <c r="I23" i="8" l="1"/>
  <c r="I19" i="8"/>
  <c r="I13" i="8"/>
  <c r="I16" i="8"/>
  <c r="I20" i="8"/>
  <c r="I24" i="8"/>
  <c r="I21" i="8"/>
  <c r="I15" i="8"/>
  <c r="I18" i="8"/>
  <c r="I22" i="8"/>
  <c r="I14" i="8"/>
  <c r="I17" i="8"/>
  <c r="I26" i="8"/>
  <c r="I25" i="8"/>
  <c r="H28" i="8"/>
  <c r="I27" i="8"/>
  <c r="H29" i="8" l="1"/>
  <c r="H30" i="8" s="1"/>
  <c r="I28" i="8"/>
  <c r="I29" i="8" l="1"/>
  <c r="H31" i="8"/>
  <c r="I30" i="8"/>
  <c r="H32" i="8" l="1"/>
  <c r="H33" i="8" s="1"/>
  <c r="I31" i="8"/>
  <c r="I32" i="8" l="1"/>
  <c r="H34" i="8"/>
  <c r="I33" i="8"/>
  <c r="H35" i="8" l="1"/>
  <c r="I34" i="8"/>
  <c r="H36" i="8" l="1"/>
  <c r="I35" i="8"/>
  <c r="H37" i="8" l="1"/>
  <c r="I36" i="8"/>
  <c r="H38" i="8" l="1"/>
  <c r="I37" i="8"/>
  <c r="H39" i="8" l="1"/>
  <c r="I38" i="8"/>
  <c r="H40" i="8" l="1"/>
  <c r="I39" i="8"/>
  <c r="H41" i="8" l="1"/>
  <c r="I40" i="8"/>
  <c r="H42" i="8" l="1"/>
  <c r="I41" i="8"/>
  <c r="H43" i="8" l="1"/>
  <c r="I42" i="8"/>
  <c r="H44" i="8" l="1"/>
  <c r="I43" i="8"/>
  <c r="H45" i="8" l="1"/>
  <c r="I45" i="8" s="1"/>
  <c r="C33" i="7" s="1"/>
  <c r="I44" i="8"/>
</calcChain>
</file>

<file path=xl/sharedStrings.xml><?xml version="1.0" encoding="utf-8"?>
<sst xmlns="http://schemas.openxmlformats.org/spreadsheetml/2006/main" count="203" uniqueCount="110">
  <si>
    <t>Quick evaluation of any development's new contribution to, and demands from, the City of Fate.</t>
  </si>
  <si>
    <t>Contribution to Paying for City Services</t>
  </si>
  <si>
    <t>Sales Tax Rate</t>
  </si>
  <si>
    <t>Ongoing Costs for Providing Services</t>
  </si>
  <si>
    <t>New Single Family Units</t>
  </si>
  <si>
    <t>New Multifamily Units</t>
  </si>
  <si>
    <t>Total Annual City Cost</t>
  </si>
  <si>
    <t>Productivity</t>
  </si>
  <si>
    <t>: 1</t>
  </si>
  <si>
    <t>Private to Public Ratio</t>
  </si>
  <si>
    <t>Sum of land value and new development value</t>
  </si>
  <si>
    <t>Descriptions</t>
  </si>
  <si>
    <t>Number of SF units proposed within the development</t>
  </si>
  <si>
    <t xml:space="preserve">Number of MF units proposed within the development </t>
  </si>
  <si>
    <t xml:space="preserve">Number of acres within the development with proposed improvements </t>
  </si>
  <si>
    <t>Tax rate applied to the total taxable value</t>
  </si>
  <si>
    <t>Expected Year 1 Property Tax to City</t>
  </si>
  <si>
    <t>Initial Amount</t>
  </si>
  <si>
    <t>Period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</si>
  <si>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</si>
  <si>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</si>
  <si>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</si>
  <si>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</si>
  <si>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</si>
  <si>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</si>
  <si>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</si>
  <si>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</si>
  <si>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</si>
  <si>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</si>
  <si>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</si>
  <si>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</si>
  <si>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</si>
  <si>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</si>
  <si>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</si>
  <si>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</si>
  <si>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</si>
  <si>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</si>
  <si>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</si>
  <si>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</si>
  <si>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</si>
  <si>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</si>
  <si>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</si>
  <si>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</si>
  <si>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</si>
  <si>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</si>
  <si>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</si>
  <si>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</si>
  <si>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</si>
  <si>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</si>
  <si>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</si>
  <si>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</si>
  <si>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</si>
  <si>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</si>
  <si>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</si>
  <si>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</si>
  <si>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</si>
  <si>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</si>
  <si>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</si>
  <si>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</si>
  <si>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Balance</t>
  </si>
  <si>
    <t>Year 1 Contribution to City</t>
  </si>
  <si>
    <t>Property Tax</t>
  </si>
  <si>
    <t>Infrastructure Cost</t>
  </si>
  <si>
    <t>Current city property tax rate (M&amp;O only)</t>
  </si>
  <si>
    <t>Developed Acres</t>
  </si>
  <si>
    <t>Projected value of new development (per the developer)</t>
  </si>
  <si>
    <t>Total Estimated Public Road Replacement Cost</t>
  </si>
  <si>
    <t>Annual Project Net Revenue</t>
  </si>
  <si>
    <t>Gain/(Loss) over 40-year period</t>
  </si>
  <si>
    <t>Est Years to repay public liabilities</t>
  </si>
  <si>
    <t>Cumulative</t>
  </si>
  <si>
    <t>City Service Cost</t>
  </si>
  <si>
    <t>Escalation Rate</t>
  </si>
  <si>
    <t>Estimated Year 1 Public Road Cost</t>
  </si>
  <si>
    <t>Total public road replacement cost divided by the number of years (40 on average) before infrastructure needs to be completely replaced</t>
  </si>
  <si>
    <t>Year 1 property tax value extrapolated over 40 year timeframe with 5% annual escalation</t>
  </si>
  <si>
    <t>Revenue to Cost Ratio</t>
  </si>
  <si>
    <t>Year 1 estimated revenue divided by the annual cost to the city (&gt;1:1 is net positive)</t>
  </si>
  <si>
    <t># of years from escalated cumulative tax revenues to repay total escalated public road replacement cost</t>
  </si>
  <si>
    <t>Total Escalated Public Road Replacement Cost</t>
  </si>
  <si>
    <t>Land Market Value</t>
  </si>
  <si>
    <t>Estimated New Development Market Value</t>
  </si>
  <si>
    <t>Total Estimated Taxable Value</t>
  </si>
  <si>
    <t>Value of land according to the Appraisal District (most recent market land value, excluding exemptions)</t>
  </si>
  <si>
    <t>City Property Tax Rate</t>
  </si>
  <si>
    <t>Expected Property Taxes to City over 40 years</t>
  </si>
  <si>
    <t>Expected Taxable Sales Revenues</t>
  </si>
  <si>
    <t>Expected Annual Sales Tax to City</t>
  </si>
  <si>
    <t>Expected annual taxable revenue from sales (per developer)</t>
  </si>
  <si>
    <t>Sales tax rate applied to the expected annual taxable sales</t>
  </si>
  <si>
    <t>New Commercial/Industrial Square Feet</t>
  </si>
  <si>
    <t>Amount of commercial or industrial square footage proposed within the development</t>
  </si>
  <si>
    <t>Estimated Taxable Value Per Acre</t>
  </si>
  <si>
    <t>Estimate Net Value Per Acre</t>
  </si>
  <si>
    <t>Difference between the annual contribution to the city and total annual city cost (based on Year 1 values)</t>
  </si>
  <si>
    <t>Total Estimated Taxable Value divided by total acres</t>
  </si>
  <si>
    <t>Fate Development Fiscal Analysis Spreadsheet</t>
  </si>
  <si>
    <t>Project Name:</t>
  </si>
  <si>
    <t>Date:</t>
  </si>
  <si>
    <t>Instructions: Enter estimates from County/plans/developer information in black outlined boxes.</t>
  </si>
  <si>
    <t>Year 1 public road cost extrapolated over 40 year timeframe with 4% annual escalation</t>
  </si>
  <si>
    <t>[Est. cost to serve a SF unit ($1,425) x # proposed units] plus [the est. cost to serve a MF unit ($642) x # proposed units] plus [SF (commercial/industrial)/10,000 times $1425]</t>
  </si>
  <si>
    <t>Total Estimated Taxable Value minus Public Road Replacement Cost, divided by total acres</t>
  </si>
  <si>
    <t>Sum of expected property tax and sales tax to the City for Year 1</t>
  </si>
  <si>
    <t>Estimated cost to replace public roads (0.25x for perimeter collector streets, 0.5x for internal; 0.5x for perimeter local streets, 1.0x for internal). Based on 2022 City Engineer est. of $1.2 million per lane mile construction cost or developer's cost estimate.</t>
  </si>
  <si>
    <t>Current City sales tax rate</t>
  </si>
  <si>
    <t xml:space="preserve">Sum of estimated annual city infrastructure cost and estimated annual city service costs based on Year 1 value </t>
  </si>
  <si>
    <t>Estimated Year 1 City Service Costs</t>
  </si>
  <si>
    <t>Total escalated expected property taxes (5%) minus (escalated city infrastructure cost (4%) plus escalated annual city service costs (5%)) over 40 years</t>
  </si>
  <si>
    <t>Total taxable value divided by total estimated road replacement cost (40:1 is net positive target)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</si>
</sst>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</numFmts>
  <fonts count="13">
    <font>
      <sz val="11"/>
      <color theme="1"/>
      <name val="Arial"/>
    </font>
    <font>
      <sz val="16"/>
      <color theme="1"/>
      <name val="Avenir"/>
      <family val="2"/>
    </font>
    <font>
      <sz val="11"/>
      <color theme="1"/>
      <name val="Avenir"/>
      <family val="2"/>
    </font>
    <font>
      <sz val="11"/>
      <color theme="1"/>
      <name val="Avenir"/>
      <family val="2"/>
    </font>
    <font>
      <sz val="11"/>
      <name val="Avenir"/>
      <family val="2"/>
    </font>
    <font>
      <b/>
      <sz val="11"/>
      <color theme="1"/>
      <name val="Arial"/>
      <family val="2"/>
    </font>
    <font>
      <sz val="11"/>
      <color theme="1"/>
      <name val="Avenir"/>
    </font>
    <font>
      <b/>
      <sz val="14"/>
      <color theme="1"/>
      <name val="Avenir"/>
    </font>
    <font>
      <b/>
      <sz val="11"/>
      <color theme="1"/>
      <name val="Avenir"/>
    </font>
    <font>
      <sz val="11"/>
      <color rgb="FFFF0000"/>
      <name val="Arial"/>
      <family val="2"/>
    </font>
    <font>
      <sz val="8"/>
      <name val="Arial"/>
    </font>
    <font>
      <sz val="11"/>
      <color theme="1"/>
      <name val="Arial"/>
      <family val="2"/>
    </font>
    <font>
      <sz val="14"/>
      <color theme="1"/>
      <name val="Avenir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00FE73"/>
      </patternFill>
    </fill>
    <fill>
      <patternFill patternType="solid">
        <fgColor theme="5" tint="0.39997558519241921"/>
        <bgColor rgb="FFFF201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/>
    <xf numFmtId="0" fontId="6" fillId="0" borderId="0" xfId="0" applyFont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0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0" fillId="3" borderId="4" xfId="0" applyFont="1" applyFill="1" applyBorder="1" applyAlignment="1">
      <alignment horizontal="left" vertical="center"/>
    </xf>
    <xf numFmtId="164" fontId="0" fillId="0" borderId="8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0" fontId="5" fillId="4" borderId="0" xfId="0" applyFont="1" applyFill="1" applyAlignment="1">
      <alignment wrapText="1"/>
    </xf>
    <xf numFmtId="0" fontId="0" fillId="4" borderId="1" xfId="0" applyFont="1" applyFill="1" applyBorder="1"/>
    <xf numFmtId="0" fontId="7" fillId="5" borderId="1" xfId="0" applyFont="1" applyFill="1" applyBorder="1" applyAlignment="1">
      <alignment vertical="center"/>
    </xf>
    <xf numFmtId="0" fontId="0" fillId="5" borderId="1" xfId="0" applyFont="1" applyFill="1" applyBorder="1"/>
    <xf numFmtId="0" fontId="9" fillId="5" borderId="1" xfId="0" applyFont="1" applyFill="1" applyBorder="1"/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9" fontId="0" fillId="0" borderId="0" xfId="0" applyNumberFormat="1" applyFont="1" applyAlignment="1"/>
    <xf numFmtId="44" fontId="0" fillId="0" borderId="0" xfId="0" applyNumberFormat="1" applyFont="1" applyAlignment="1"/>
    <xf numFmtId="0" fontId="1" fillId="0" borderId="0" xfId="0" applyFont="1" applyAlignment="1">
      <alignment horizontal="left"/>
    </xf>
    <xf numFmtId="0" fontId="11" fillId="0" borderId="0" xfId="0" applyFont="1" applyAlignment="1"/>
    <xf numFmtId="44" fontId="11" fillId="0" borderId="0" xfId="0" applyNumberFormat="1" applyFont="1" applyAlignment="1"/>
    <xf numFmtId="0" fontId="1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9" xfId="0" applyFont="1" applyFill="1" applyBorder="1" applyAlignment="1">
      <alignment horizontal="left" vertical="center"/>
    </xf>
    <xf numFmtId="0" fontId="0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2" fillId="11" borderId="1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4" fontId="0" fillId="3" borderId="11" xfId="0" applyNumberFormat="1" applyFont="1" applyFill="1" applyBorder="1" applyAlignment="1">
      <alignment horizontal="right" vertical="center"/>
    </xf>
    <xf numFmtId="0" fontId="0" fillId="3" borderId="11" xfId="0" applyFont="1" applyFill="1" applyBorder="1" applyAlignment="1">
      <alignment horizontal="right" vertical="center"/>
    </xf>
    <xf numFmtId="164" fontId="0" fillId="3" borderId="12" xfId="0" applyNumberFormat="1" applyFont="1" applyFill="1" applyBorder="1" applyAlignment="1">
      <alignment horizontal="right" vertical="center"/>
    </xf>
    <xf numFmtId="0" fontId="0" fillId="3" borderId="13" xfId="0" applyFont="1" applyFill="1" applyBorder="1" applyAlignment="1">
      <alignment horizontal="right" vertical="center"/>
    </xf>
    <xf numFmtId="164" fontId="0" fillId="3" borderId="1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/>
    <xf numFmtId="0" fontId="4" fillId="2" borderId="0" xfId="0" applyFont="1" applyFill="1"/>
    <xf numFmtId="0" fontId="0" fillId="2" borderId="3" xfId="0" applyFont="1" applyFill="1" applyBorder="1" applyAlignment="1"/>
    <xf numFmtId="0" fontId="0" fillId="2" borderId="1" xfId="0" applyFont="1" applyFill="1" applyBorder="1" applyAlignment="1"/>
    <xf numFmtId="0" fontId="0" fillId="2" borderId="0" xfId="0" applyFont="1" applyFill="1" applyAlignment="1">
      <alignment wrapText="1"/>
    </xf>
    <xf numFmtId="0" fontId="2" fillId="11" borderId="0" xfId="0" applyFont="1" applyFill="1" applyAlignment="1">
      <alignment vertical="center"/>
    </xf>
    <xf numFmtId="164" fontId="0" fillId="0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14" fontId="12" fillId="0" borderId="2" xfId="0" applyNumberFormat="1" applyFont="1" applyBorder="1" applyAlignment="1">
      <alignment horizontal="left"/>
    </xf>
    <xf numFmtId="0" fontId="0" fillId="2" borderId="14" xfId="0" applyFont="1" applyFill="1" applyBorder="1" applyAlignment="1">
      <alignment vertical="center"/>
    </xf>
    <xf numFmtId="164" fontId="0" fillId="3" borderId="11" xfId="0" applyNumberFormat="1" applyFont="1" applyFill="1" applyBorder="1" applyAlignment="1">
      <alignment vertical="center"/>
    </xf>
    <xf numFmtId="44" fontId="0" fillId="10" borderId="11" xfId="0" applyNumberFormat="1" applyFont="1" applyFill="1" applyBorder="1" applyAlignment="1">
      <alignment vertical="center"/>
    </xf>
    <xf numFmtId="2" fontId="0" fillId="3" borderId="11" xfId="0" applyNumberFormat="1" applyFont="1" applyFill="1" applyBorder="1" applyAlignment="1">
      <alignment vertical="center"/>
    </xf>
    <xf numFmtId="166" fontId="0" fillId="3" borderId="12" xfId="0" applyNumberFormat="1" applyFont="1" applyFill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165" fontId="0" fillId="0" borderId="2" xfId="0" applyNumberFormat="1" applyFont="1" applyBorder="1" applyAlignment="1">
      <alignment vertical="center"/>
    </xf>
    <xf numFmtId="165" fontId="0" fillId="0" borderId="15" xfId="0" applyNumberFormat="1" applyFont="1" applyBorder="1" applyAlignment="1">
      <alignment vertical="center"/>
    </xf>
    <xf numFmtId="164" fontId="0" fillId="3" borderId="13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4A26-28CA-42F3-BEB1-DA5D4E25E479}">
  <dimension ref="A1:L1002"/>
  <sheetViews>
    <sheetView tabSelected="1" workbookViewId="0">
      <selection activeCell="F27" sqref="F27"/>
    </sheetView>
  </sheetViews>
  <sheetFormatPr defaultColWidth="12.625" defaultRowHeight="15" customHeight="1"/>
  <cols>
    <col min="1" max="1" width="3.625" customWidth="1"/>
    <col min="2" max="2" width="42.75" customWidth="1"/>
    <col min="3" max="3" width="33.875" customWidth="1"/>
    <col min="4" max="4" width="5.375" customWidth="1"/>
    <col min="5" max="5" width="1.375" customWidth="1"/>
    <col min="6" max="6" width="76.375" style="4" customWidth="1"/>
  </cols>
  <sheetData>
    <row r="1" spans="1:12" ht="25.5" customHeight="1" thickBot="1">
      <c r="A1" s="86" t="s">
        <v>96</v>
      </c>
      <c r="B1" s="86"/>
      <c r="C1" s="86"/>
      <c r="D1" s="86"/>
      <c r="E1" s="36"/>
      <c r="F1" s="5"/>
    </row>
    <row r="2" spans="1:12" ht="25.5" customHeight="1" thickBot="1">
      <c r="A2" s="47" t="s">
        <v>97</v>
      </c>
      <c r="B2" s="47"/>
      <c r="C2" s="73"/>
      <c r="D2" s="47"/>
      <c r="E2" s="47"/>
      <c r="F2" s="5"/>
    </row>
    <row r="3" spans="1:12" ht="21" thickBot="1">
      <c r="A3" s="74" t="s">
        <v>98</v>
      </c>
      <c r="B3" s="74"/>
      <c r="C3" s="75"/>
      <c r="D3" s="47"/>
      <c r="E3" s="47"/>
      <c r="F3" s="5"/>
    </row>
    <row r="4" spans="1:12" s="3" customFormat="1" ht="21.75" customHeight="1">
      <c r="A4" s="2" t="s">
        <v>0</v>
      </c>
      <c r="B4" s="2"/>
      <c r="C4" s="2"/>
      <c r="D4" s="2"/>
      <c r="E4" s="2"/>
      <c r="F4" s="6"/>
    </row>
    <row r="5" spans="1:12" ht="22.5" customHeight="1">
      <c r="A5" s="87" t="s">
        <v>99</v>
      </c>
      <c r="B5" s="87"/>
      <c r="C5" s="87"/>
      <c r="D5" s="87"/>
      <c r="E5" s="37"/>
      <c r="F5" s="5"/>
    </row>
    <row r="6" spans="1:12" ht="20.25" customHeight="1" thickBot="1">
      <c r="A6" s="24" t="s">
        <v>1</v>
      </c>
      <c r="B6" s="25"/>
      <c r="C6" s="25"/>
      <c r="D6" s="26"/>
      <c r="E6" s="23"/>
      <c r="F6" s="22" t="s">
        <v>11</v>
      </c>
    </row>
    <row r="7" spans="1:12" s="3" customFormat="1" ht="29.25" thickBot="1">
      <c r="A7" s="53"/>
      <c r="B7" s="54" t="s">
        <v>80</v>
      </c>
      <c r="C7" s="20">
        <v>0</v>
      </c>
      <c r="D7" s="13"/>
      <c r="E7" s="13"/>
      <c r="F7" s="14" t="s">
        <v>83</v>
      </c>
    </row>
    <row r="8" spans="1:12" s="3" customFormat="1" ht="18.75" customHeight="1" thickBot="1">
      <c r="B8" s="43" t="s">
        <v>81</v>
      </c>
      <c r="C8" s="21">
        <v>0</v>
      </c>
      <c r="D8" s="17"/>
      <c r="E8" s="17"/>
      <c r="F8" s="18" t="s">
        <v>65</v>
      </c>
    </row>
    <row r="9" spans="1:12" s="3" customFormat="1" ht="17.25" customHeight="1">
      <c r="A9" s="53"/>
      <c r="B9" s="71" t="s">
        <v>82</v>
      </c>
      <c r="C9" s="63">
        <f>C7+C8</f>
        <v>0</v>
      </c>
      <c r="D9" s="13"/>
      <c r="E9" s="13"/>
      <c r="F9" s="14" t="s">
        <v>10</v>
      </c>
    </row>
    <row r="10" spans="1:12" s="3" customFormat="1" ht="17.25" customHeight="1">
      <c r="B10" s="7" t="s">
        <v>84</v>
      </c>
      <c r="C10" s="60">
        <v>0.24</v>
      </c>
      <c r="D10" s="17"/>
      <c r="E10" s="17"/>
      <c r="F10" s="18" t="s">
        <v>63</v>
      </c>
      <c r="L10" s="8"/>
    </row>
    <row r="11" spans="1:12" s="3" customFormat="1" ht="18" customHeight="1">
      <c r="A11" s="53"/>
      <c r="B11" s="55" t="s">
        <v>16</v>
      </c>
      <c r="C11" s="59">
        <f>(C9/100)*C10</f>
        <v>0</v>
      </c>
      <c r="D11" s="13"/>
      <c r="E11" s="15"/>
      <c r="F11" s="16" t="s">
        <v>15</v>
      </c>
    </row>
    <row r="12" spans="1:12" s="3" customFormat="1" ht="18" customHeight="1" thickBot="1">
      <c r="B12" s="44" t="s">
        <v>85</v>
      </c>
      <c r="C12" s="61">
        <f>'Tax, Infra, Service Costs'!C45</f>
        <v>0</v>
      </c>
      <c r="D12" s="42"/>
      <c r="E12" s="57"/>
      <c r="F12" s="38" t="s">
        <v>75</v>
      </c>
    </row>
    <row r="13" spans="1:12" s="3" customFormat="1" ht="18" customHeight="1" thickBot="1">
      <c r="A13" s="53"/>
      <c r="B13" s="54" t="s">
        <v>86</v>
      </c>
      <c r="C13" s="21">
        <v>0</v>
      </c>
      <c r="D13" s="56"/>
      <c r="E13" s="56"/>
      <c r="F13" s="39" t="s">
        <v>88</v>
      </c>
    </row>
    <row r="14" spans="1:12" s="3" customFormat="1" ht="18.75" customHeight="1">
      <c r="B14" s="7" t="s">
        <v>2</v>
      </c>
      <c r="C14" s="62">
        <v>0.02</v>
      </c>
      <c r="D14" s="42"/>
      <c r="E14" s="42"/>
      <c r="F14" s="38" t="s">
        <v>105</v>
      </c>
    </row>
    <row r="15" spans="1:12" s="3" customFormat="1" ht="18" customHeight="1">
      <c r="A15" s="15"/>
      <c r="B15" s="65" t="s">
        <v>87</v>
      </c>
      <c r="C15" s="61">
        <f>C13*C14</f>
        <v>0</v>
      </c>
      <c r="D15" s="56"/>
      <c r="E15" s="56"/>
      <c r="F15" s="39" t="s">
        <v>89</v>
      </c>
    </row>
    <row r="16" spans="1:12" s="3" customFormat="1" ht="18" customHeight="1">
      <c r="B16" s="7" t="s">
        <v>60</v>
      </c>
      <c r="C16" s="59">
        <f>C11+C15</f>
        <v>0</v>
      </c>
      <c r="D16" s="42"/>
      <c r="E16" s="51"/>
      <c r="F16" s="38" t="s">
        <v>103</v>
      </c>
    </row>
    <row r="17" spans="1:6" s="3" customFormat="1" ht="6" customHeight="1">
      <c r="B17" s="7"/>
      <c r="C17" s="10"/>
      <c r="F17" s="12"/>
    </row>
    <row r="18" spans="1:6" s="3" customFormat="1" ht="21" customHeight="1" thickBot="1">
      <c r="A18" s="27" t="s">
        <v>3</v>
      </c>
      <c r="B18" s="28"/>
      <c r="C18" s="29"/>
      <c r="D18" s="30"/>
      <c r="E18" s="35"/>
      <c r="F18" s="22" t="s">
        <v>11</v>
      </c>
    </row>
    <row r="19" spans="1:6" s="3" customFormat="1" ht="19.5" customHeight="1" thickBot="1">
      <c r="A19" s="15"/>
      <c r="B19" s="64" t="s">
        <v>64</v>
      </c>
      <c r="C19" s="9">
        <v>0</v>
      </c>
      <c r="D19" s="15"/>
      <c r="E19" s="15"/>
      <c r="F19" s="16" t="s">
        <v>14</v>
      </c>
    </row>
    <row r="20" spans="1:6" s="3" customFormat="1" ht="43.5" thickBot="1">
      <c r="B20" s="44" t="s">
        <v>66</v>
      </c>
      <c r="C20" s="72">
        <v>0</v>
      </c>
      <c r="D20" s="17"/>
      <c r="E20" s="17"/>
      <c r="F20" s="18" t="s">
        <v>104</v>
      </c>
    </row>
    <row r="21" spans="1:6" s="3" customFormat="1" ht="34.5" customHeight="1">
      <c r="A21" s="15"/>
      <c r="B21" s="65" t="s">
        <v>73</v>
      </c>
      <c r="C21" s="84">
        <f>C20/40</f>
        <v>0</v>
      </c>
      <c r="D21" s="76"/>
      <c r="E21" s="13"/>
      <c r="F21" s="16" t="s">
        <v>74</v>
      </c>
    </row>
    <row r="22" spans="1:6" s="3" customFormat="1" ht="34.5" customHeight="1" thickBot="1">
      <c r="B22" s="43" t="s">
        <v>79</v>
      </c>
      <c r="C22" s="81">
        <f>'Tax, Infra, Service Costs'!F45</f>
        <v>0</v>
      </c>
      <c r="D22" s="42"/>
      <c r="E22" s="42"/>
      <c r="F22" s="38" t="s">
        <v>100</v>
      </c>
    </row>
    <row r="23" spans="1:6" s="3" customFormat="1" ht="21" customHeight="1" thickBot="1">
      <c r="A23" s="15"/>
      <c r="B23" s="58" t="s">
        <v>4</v>
      </c>
      <c r="C23" s="82">
        <v>0</v>
      </c>
      <c r="D23" s="56"/>
      <c r="E23" s="56"/>
      <c r="F23" s="39" t="s">
        <v>12</v>
      </c>
    </row>
    <row r="24" spans="1:6" s="3" customFormat="1" ht="18.75" customHeight="1" thickBot="1">
      <c r="B24" s="2" t="s">
        <v>5</v>
      </c>
      <c r="C24" s="83">
        <v>0</v>
      </c>
      <c r="D24" s="42"/>
      <c r="E24" s="51"/>
      <c r="F24" s="38" t="s">
        <v>13</v>
      </c>
    </row>
    <row r="25" spans="1:6" s="3" customFormat="1" ht="19.5" customHeight="1" thickBot="1">
      <c r="A25" s="15"/>
      <c r="B25" s="65" t="s">
        <v>90</v>
      </c>
      <c r="C25" s="82">
        <v>0</v>
      </c>
      <c r="D25" s="56"/>
      <c r="E25" s="56"/>
      <c r="F25" s="39" t="s">
        <v>91</v>
      </c>
    </row>
    <row r="26" spans="1:6" s="3" customFormat="1" ht="36.75" customHeight="1">
      <c r="B26" s="43" t="s">
        <v>107</v>
      </c>
      <c r="C26" s="84">
        <f>(1425*C23)+(642*C24)+((C25/10000)*1425)</f>
        <v>0</v>
      </c>
      <c r="D26" s="42"/>
      <c r="E26" s="51"/>
      <c r="F26" s="38" t="s">
        <v>101</v>
      </c>
    </row>
    <row r="27" spans="1:6" s="3" customFormat="1" ht="28.5">
      <c r="A27" s="15"/>
      <c r="B27" s="64" t="s">
        <v>6</v>
      </c>
      <c r="C27" s="77">
        <f>C26+C21</f>
        <v>0</v>
      </c>
      <c r="D27" s="13"/>
      <c r="E27" s="13"/>
      <c r="F27" s="16" t="s">
        <v>106</v>
      </c>
    </row>
    <row r="28" spans="1:6" s="3" customFormat="1" ht="9.75" customHeight="1">
      <c r="B28" s="7"/>
      <c r="F28" s="12"/>
    </row>
    <row r="29" spans="1:6" s="3" customFormat="1" ht="20.25" customHeight="1">
      <c r="A29" s="31" t="s">
        <v>7</v>
      </c>
      <c r="B29" s="32"/>
      <c r="C29" s="33"/>
      <c r="D29" s="34"/>
      <c r="E29" s="35"/>
      <c r="F29" s="22" t="s">
        <v>11</v>
      </c>
    </row>
    <row r="30" spans="1:6" s="3" customFormat="1" ht="18" customHeight="1">
      <c r="A30" s="15"/>
      <c r="B30" s="15" t="s">
        <v>92</v>
      </c>
      <c r="C30" s="78" t="e">
        <f>C9/C19</f>
        <v>#DIV/0!</v>
      </c>
      <c r="D30" s="15"/>
      <c r="E30" s="15"/>
      <c r="F30" s="15" t="s">
        <v>95</v>
      </c>
    </row>
    <row r="31" spans="1:6" s="3" customFormat="1" ht="18" customHeight="1">
      <c r="B31" s="50" t="s">
        <v>93</v>
      </c>
      <c r="C31" s="78" t="e">
        <f>(C9-C20)/C19</f>
        <v>#DIV/0!</v>
      </c>
      <c r="D31" s="51"/>
      <c r="F31" s="50" t="s">
        <v>102</v>
      </c>
    </row>
    <row r="32" spans="1:6" s="3" customFormat="1" ht="28.5">
      <c r="A32" s="15"/>
      <c r="B32" s="64" t="s">
        <v>67</v>
      </c>
      <c r="C32" s="77">
        <f>C16-C27</f>
        <v>0</v>
      </c>
      <c r="D32" s="13"/>
      <c r="E32" s="13"/>
      <c r="F32" s="16" t="s">
        <v>94</v>
      </c>
    </row>
    <row r="33" spans="1:6" s="3" customFormat="1" ht="28.5">
      <c r="B33" s="7" t="s">
        <v>68</v>
      </c>
      <c r="C33" s="77">
        <f>('Tax, Infra, Service Costs'!C45+(C15*40))-('Tax, Infra, Service Costs'!F45+'Tax, Infra, Service Costs'!I45)</f>
        <v>0</v>
      </c>
      <c r="D33" s="42"/>
      <c r="E33" s="42"/>
      <c r="F33" s="38" t="s">
        <v>108</v>
      </c>
    </row>
    <row r="34" spans="1:6" s="3" customFormat="1" ht="18" customHeight="1">
      <c r="A34" s="15"/>
      <c r="B34" s="64" t="s">
        <v>76</v>
      </c>
      <c r="C34" s="79" t="e">
        <f>C16/C27</f>
        <v>#DIV/0!</v>
      </c>
      <c r="D34" s="52" t="s">
        <v>8</v>
      </c>
      <c r="E34" s="41"/>
      <c r="F34" s="39" t="s">
        <v>77</v>
      </c>
    </row>
    <row r="35" spans="1:6" s="3" customFormat="1" ht="34.5" customHeight="1" thickBot="1">
      <c r="B35" s="7" t="s">
        <v>9</v>
      </c>
      <c r="C35" s="80" t="e">
        <f>C9/C20</f>
        <v>#DIV/0!</v>
      </c>
      <c r="D35" s="19" t="s">
        <v>8</v>
      </c>
      <c r="E35" s="40"/>
      <c r="F35" s="38" t="s">
        <v>109</v>
      </c>
    </row>
    <row r="36" spans="1:6" ht="29.25" thickBot="1">
      <c r="A36" s="66"/>
      <c r="B36" s="67" t="s">
        <v>69</v>
      </c>
      <c r="C36" s="85">
        <v>0</v>
      </c>
      <c r="D36" s="68"/>
      <c r="E36" s="69"/>
      <c r="F36" s="70" t="s">
        <v>78</v>
      </c>
    </row>
    <row r="37" spans="1:6" ht="15" customHeight="1">
      <c r="B37" s="1"/>
      <c r="D37" s="11"/>
      <c r="E37" s="11"/>
    </row>
    <row r="38" spans="1:6" ht="15.75" customHeight="1">
      <c r="B38" s="1"/>
    </row>
    <row r="39" spans="1:6" ht="15.75" customHeight="1">
      <c r="B39" s="1"/>
    </row>
    <row r="40" spans="1:6" ht="15.75" customHeight="1">
      <c r="B40" s="1"/>
    </row>
    <row r="41" spans="1:6" ht="15.75" customHeight="1">
      <c r="B41" s="1"/>
    </row>
    <row r="42" spans="1:6" ht="15.75" customHeight="1">
      <c r="B42" s="1"/>
    </row>
    <row r="43" spans="1:6" ht="15.75" customHeight="1">
      <c r="B43" s="1"/>
    </row>
    <row r="44" spans="1:6" ht="15.75" customHeight="1">
      <c r="B44" s="1"/>
    </row>
    <row r="45" spans="1:6" ht="15.75" customHeight="1">
      <c r="B45" s="1"/>
    </row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D1"/>
    <mergeCell ref="A5:D5"/>
  </mergeCells>
  <conditionalFormatting sqref="Q5:AA12">
    <cfRule type="cellIs" dxfId="1" priority="1" operator="greaterThan">
      <formula>0</formula>
    </cfRule>
  </conditionalFormatting>
  <conditionalFormatting sqref="Q5:AA12"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  <ignoredErrors>
    <ignoredError sqref="C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1FC2-FED4-4BD6-9242-304FE6EC2811}">
  <dimension ref="A1:I45"/>
  <sheetViews>
    <sheetView topLeftCell="A10" workbookViewId="0">
      <selection activeCell="F45" sqref="F45"/>
    </sheetView>
  </sheetViews>
  <sheetFormatPr defaultRowHeight="14.25"/>
  <cols>
    <col min="1" max="1" width="16" customWidth="1"/>
    <col min="2" max="2" width="15" customWidth="1"/>
    <col min="3" max="3" width="16.5" customWidth="1"/>
    <col min="4" max="4" width="19.5" customWidth="1"/>
    <col min="5" max="5" width="16.5" customWidth="1"/>
    <col min="6" max="6" width="18.875" customWidth="1"/>
    <col min="7" max="7" width="14" customWidth="1"/>
    <col min="8" max="8" width="15.25" customWidth="1"/>
    <col min="9" max="9" width="17.5" customWidth="1"/>
  </cols>
  <sheetData>
    <row r="1" spans="1:9">
      <c r="A1" s="88" t="s">
        <v>61</v>
      </c>
      <c r="B1" s="88"/>
      <c r="D1" s="88" t="s">
        <v>62</v>
      </c>
      <c r="E1" s="88"/>
      <c r="G1" s="89" t="s">
        <v>71</v>
      </c>
      <c r="H1" s="89"/>
    </row>
    <row r="2" spans="1:9">
      <c r="A2" t="s">
        <v>17</v>
      </c>
      <c r="B2" s="46">
        <f>'Fate Fiscal Analysis Checklist'!C11</f>
        <v>0</v>
      </c>
      <c r="D2" t="s">
        <v>17</v>
      </c>
      <c r="E2" s="46">
        <f>'Fate Fiscal Analysis Checklist'!C21</f>
        <v>0</v>
      </c>
      <c r="G2" s="48" t="s">
        <v>17</v>
      </c>
      <c r="H2" s="46">
        <f>'Fate Fiscal Analysis Checklist'!C26</f>
        <v>0</v>
      </c>
    </row>
    <row r="3" spans="1:9">
      <c r="A3" t="s">
        <v>72</v>
      </c>
      <c r="B3" s="45">
        <v>0.05</v>
      </c>
      <c r="D3" t="s">
        <v>72</v>
      </c>
      <c r="E3" s="45">
        <v>0.04</v>
      </c>
      <c r="G3" t="s">
        <v>72</v>
      </c>
      <c r="H3" s="45">
        <v>0.05</v>
      </c>
    </row>
    <row r="5" spans="1:9">
      <c r="A5" t="s">
        <v>18</v>
      </c>
      <c r="B5" t="s">
        <v>59</v>
      </c>
      <c r="C5" s="48" t="s">
        <v>70</v>
      </c>
      <c r="D5" t="s">
        <v>18</v>
      </c>
      <c r="E5" t="s">
        <v>59</v>
      </c>
      <c r="F5" s="48" t="s">
        <v>70</v>
      </c>
      <c r="G5" t="s">
        <v>18</v>
      </c>
      <c r="H5" t="s">
        <v>59</v>
      </c>
      <c r="I5" s="48" t="s">
        <v>70</v>
      </c>
    </row>
    <row r="6" spans="1:9">
      <c r="A6" t="s">
        <v>19</v>
      </c>
      <c r="B6" s="46">
        <f>B2</f>
        <v>0</v>
      </c>
      <c r="C6" s="49">
        <f>SUM($B$6:B6)</f>
        <v>0</v>
      </c>
      <c r="D6" t="s">
        <v>19</v>
      </c>
      <c r="E6" s="46">
        <f>E2</f>
        <v>0</v>
      </c>
      <c r="F6" s="46">
        <f>SUM($E$6:E6)</f>
        <v>0</v>
      </c>
      <c r="G6" t="s">
        <v>19</v>
      </c>
      <c r="H6" s="46">
        <f>H2</f>
        <v>0</v>
      </c>
      <c r="I6" s="46">
        <f>SUM($H$6:H6)</f>
        <v>0</v>
      </c>
    </row>
    <row r="7" spans="1:9">
      <c r="A7" t="s">
        <v>20</v>
      </c>
      <c r="B7" s="46">
        <f>B6*1.05</f>
        <v>0</v>
      </c>
      <c r="C7" s="49">
        <f>SUM($B$6:B7)</f>
        <v>0</v>
      </c>
      <c r="D7" t="s">
        <v>20</v>
      </c>
      <c r="E7" s="46">
        <f>E6*1.04</f>
        <v>0</v>
      </c>
      <c r="F7" s="46">
        <f>SUM($E$6:E7)</f>
        <v>0</v>
      </c>
      <c r="G7" t="s">
        <v>20</v>
      </c>
      <c r="H7" s="46">
        <f>H6*1.05</f>
        <v>0</v>
      </c>
      <c r="I7" s="46">
        <f>SUM($H$6:H7)</f>
        <v>0</v>
      </c>
    </row>
    <row r="8" spans="1:9">
      <c r="A8" t="s">
        <v>21</v>
      </c>
      <c r="B8" s="46">
        <f t="shared" ref="B8:B45" si="0">B7*1.05</f>
        <v>0</v>
      </c>
      <c r="C8" s="49">
        <f>SUM($B$6:B8)</f>
        <v>0</v>
      </c>
      <c r="D8" t="s">
        <v>21</v>
      </c>
      <c r="E8" s="46">
        <f t="shared" ref="E8:E45" si="1">E7*1.04</f>
        <v>0</v>
      </c>
      <c r="F8" s="46">
        <f>SUM($E$6:E8)</f>
        <v>0</v>
      </c>
      <c r="G8" t="s">
        <v>21</v>
      </c>
      <c r="H8" s="46">
        <f t="shared" ref="H8:H45" si="2">H7*1.05</f>
        <v>0</v>
      </c>
      <c r="I8" s="46">
        <f>SUM($H$6:H8)</f>
        <v>0</v>
      </c>
    </row>
    <row r="9" spans="1:9">
      <c r="A9" t="s">
        <v>22</v>
      </c>
      <c r="B9" s="46">
        <f t="shared" si="0"/>
        <v>0</v>
      </c>
      <c r="C9" s="49">
        <f>SUM($B$6:B9)</f>
        <v>0</v>
      </c>
      <c r="D9" t="s">
        <v>22</v>
      </c>
      <c r="E9" s="46">
        <f t="shared" si="1"/>
        <v>0</v>
      </c>
      <c r="F9" s="46">
        <f>SUM($E$6:E9)</f>
        <v>0</v>
      </c>
      <c r="G9" t="s">
        <v>22</v>
      </c>
      <c r="H9" s="46">
        <f t="shared" si="2"/>
        <v>0</v>
      </c>
      <c r="I9" s="46">
        <f>SUM($H$6:H9)</f>
        <v>0</v>
      </c>
    </row>
    <row r="10" spans="1:9">
      <c r="A10" t="s">
        <v>23</v>
      </c>
      <c r="B10" s="46">
        <f t="shared" si="0"/>
        <v>0</v>
      </c>
      <c r="C10" s="49">
        <f>SUM($B$6:B10)</f>
        <v>0</v>
      </c>
      <c r="D10" t="s">
        <v>23</v>
      </c>
      <c r="E10" s="46">
        <f t="shared" si="1"/>
        <v>0</v>
      </c>
      <c r="F10" s="46">
        <f>SUM($E$6:E10)</f>
        <v>0</v>
      </c>
      <c r="G10" t="s">
        <v>23</v>
      </c>
      <c r="H10" s="46">
        <f t="shared" si="2"/>
        <v>0</v>
      </c>
      <c r="I10" s="46">
        <f>SUM($H$6:H10)</f>
        <v>0</v>
      </c>
    </row>
    <row r="11" spans="1:9">
      <c r="A11" t="s">
        <v>24</v>
      </c>
      <c r="B11" s="46">
        <f t="shared" si="0"/>
        <v>0</v>
      </c>
      <c r="C11" s="49">
        <f>SUM($B$6:B11)</f>
        <v>0</v>
      </c>
      <c r="D11" t="s">
        <v>24</v>
      </c>
      <c r="E11" s="46">
        <f t="shared" si="1"/>
        <v>0</v>
      </c>
      <c r="F11" s="46">
        <f>SUM($E$6:E11)</f>
        <v>0</v>
      </c>
      <c r="G11" t="s">
        <v>24</v>
      </c>
      <c r="H11" s="46">
        <f t="shared" si="2"/>
        <v>0</v>
      </c>
      <c r="I11" s="46">
        <f>SUM($H$6:H11)</f>
        <v>0</v>
      </c>
    </row>
    <row r="12" spans="1:9">
      <c r="A12" t="s">
        <v>25</v>
      </c>
      <c r="B12" s="46">
        <f t="shared" si="0"/>
        <v>0</v>
      </c>
      <c r="C12" s="49">
        <f>SUM($B$6:B12)</f>
        <v>0</v>
      </c>
      <c r="D12" t="s">
        <v>25</v>
      </c>
      <c r="E12" s="46">
        <f t="shared" si="1"/>
        <v>0</v>
      </c>
      <c r="F12" s="46">
        <f>SUM($E$6:E12)</f>
        <v>0</v>
      </c>
      <c r="G12" t="s">
        <v>25</v>
      </c>
      <c r="H12" s="46">
        <f t="shared" si="2"/>
        <v>0</v>
      </c>
      <c r="I12" s="46">
        <f>SUM($H$6:H12)</f>
        <v>0</v>
      </c>
    </row>
    <row r="13" spans="1:9">
      <c r="A13" t="s">
        <v>26</v>
      </c>
      <c r="B13" s="46">
        <f t="shared" si="0"/>
        <v>0</v>
      </c>
      <c r="C13" s="49">
        <f>SUM($B$6:B13)</f>
        <v>0</v>
      </c>
      <c r="D13" t="s">
        <v>26</v>
      </c>
      <c r="E13" s="46">
        <f t="shared" si="1"/>
        <v>0</v>
      </c>
      <c r="F13" s="46">
        <f>SUM($E$6:E13)</f>
        <v>0</v>
      </c>
      <c r="G13" t="s">
        <v>26</v>
      </c>
      <c r="H13" s="46">
        <f t="shared" si="2"/>
        <v>0</v>
      </c>
      <c r="I13" s="46">
        <f>SUM($H$6:H13)</f>
        <v>0</v>
      </c>
    </row>
    <row r="14" spans="1:9">
      <c r="A14" t="s">
        <v>27</v>
      </c>
      <c r="B14" s="46">
        <f t="shared" si="0"/>
        <v>0</v>
      </c>
      <c r="C14" s="49">
        <f>SUM($B$6:B14)</f>
        <v>0</v>
      </c>
      <c r="D14" t="s">
        <v>27</v>
      </c>
      <c r="E14" s="46">
        <f t="shared" si="1"/>
        <v>0</v>
      </c>
      <c r="F14" s="46">
        <f>SUM($E$6:E14)</f>
        <v>0</v>
      </c>
      <c r="G14" t="s">
        <v>27</v>
      </c>
      <c r="H14" s="46">
        <f t="shared" si="2"/>
        <v>0</v>
      </c>
      <c r="I14" s="46">
        <f>SUM($H$6:H14)</f>
        <v>0</v>
      </c>
    </row>
    <row r="15" spans="1:9">
      <c r="A15" t="s">
        <v>28</v>
      </c>
      <c r="B15" s="46">
        <f t="shared" si="0"/>
        <v>0</v>
      </c>
      <c r="C15" s="49">
        <f>SUM($B$6:B15)</f>
        <v>0</v>
      </c>
      <c r="D15" t="s">
        <v>28</v>
      </c>
      <c r="E15" s="46">
        <f t="shared" si="1"/>
        <v>0</v>
      </c>
      <c r="F15" s="46">
        <f>SUM($E$6:E15)</f>
        <v>0</v>
      </c>
      <c r="G15" t="s">
        <v>28</v>
      </c>
      <c r="H15" s="46">
        <f t="shared" si="2"/>
        <v>0</v>
      </c>
      <c r="I15" s="46">
        <f>SUM($H$6:H15)</f>
        <v>0</v>
      </c>
    </row>
    <row r="16" spans="1:9">
      <c r="A16" t="s">
        <v>29</v>
      </c>
      <c r="B16" s="46">
        <f t="shared" si="0"/>
        <v>0</v>
      </c>
      <c r="C16" s="49">
        <f>SUM($B$6:B16)</f>
        <v>0</v>
      </c>
      <c r="D16" t="s">
        <v>29</v>
      </c>
      <c r="E16" s="46">
        <f t="shared" si="1"/>
        <v>0</v>
      </c>
      <c r="F16" s="46">
        <f>SUM($E$6:E16)</f>
        <v>0</v>
      </c>
      <c r="G16" t="s">
        <v>29</v>
      </c>
      <c r="H16" s="46">
        <f t="shared" si="2"/>
        <v>0</v>
      </c>
      <c r="I16" s="46">
        <f>SUM($H$6:H16)</f>
        <v>0</v>
      </c>
    </row>
    <row r="17" spans="1:9">
      <c r="A17" t="s">
        <v>30</v>
      </c>
      <c r="B17" s="46">
        <f t="shared" si="0"/>
        <v>0</v>
      </c>
      <c r="C17" s="49">
        <f>SUM($B$6:B17)</f>
        <v>0</v>
      </c>
      <c r="D17" t="s">
        <v>30</v>
      </c>
      <c r="E17" s="46">
        <f t="shared" si="1"/>
        <v>0</v>
      </c>
      <c r="F17" s="46">
        <f>SUM($E$6:E17)</f>
        <v>0</v>
      </c>
      <c r="G17" t="s">
        <v>30</v>
      </c>
      <c r="H17" s="46">
        <f t="shared" si="2"/>
        <v>0</v>
      </c>
      <c r="I17" s="46">
        <f>SUM($H$6:H17)</f>
        <v>0</v>
      </c>
    </row>
    <row r="18" spans="1:9">
      <c r="A18" t="s">
        <v>31</v>
      </c>
      <c r="B18" s="46">
        <f t="shared" si="0"/>
        <v>0</v>
      </c>
      <c r="C18" s="49">
        <f>SUM($B$6:B18)</f>
        <v>0</v>
      </c>
      <c r="D18" t="s">
        <v>31</v>
      </c>
      <c r="E18" s="46">
        <f t="shared" si="1"/>
        <v>0</v>
      </c>
      <c r="F18" s="46">
        <f>SUM($E$6:E18)</f>
        <v>0</v>
      </c>
      <c r="G18" t="s">
        <v>31</v>
      </c>
      <c r="H18" s="46">
        <f t="shared" si="2"/>
        <v>0</v>
      </c>
      <c r="I18" s="46">
        <f>SUM($H$6:H18)</f>
        <v>0</v>
      </c>
    </row>
    <row r="19" spans="1:9">
      <c r="A19" t="s">
        <v>32</v>
      </c>
      <c r="B19" s="46">
        <f t="shared" si="0"/>
        <v>0</v>
      </c>
      <c r="C19" s="49">
        <f>SUM($B$6:B19)</f>
        <v>0</v>
      </c>
      <c r="D19" t="s">
        <v>32</v>
      </c>
      <c r="E19" s="46">
        <f t="shared" si="1"/>
        <v>0</v>
      </c>
      <c r="F19" s="46">
        <f>SUM($E$6:E19)</f>
        <v>0</v>
      </c>
      <c r="G19" t="s">
        <v>32</v>
      </c>
      <c r="H19" s="46">
        <f t="shared" si="2"/>
        <v>0</v>
      </c>
      <c r="I19" s="46">
        <f>SUM($H$6:H19)</f>
        <v>0</v>
      </c>
    </row>
    <row r="20" spans="1:9">
      <c r="A20" t="s">
        <v>33</v>
      </c>
      <c r="B20" s="46">
        <f t="shared" si="0"/>
        <v>0</v>
      </c>
      <c r="C20" s="49">
        <f>SUM($B$6:B20)</f>
        <v>0</v>
      </c>
      <c r="D20" t="s">
        <v>33</v>
      </c>
      <c r="E20" s="46">
        <f t="shared" si="1"/>
        <v>0</v>
      </c>
      <c r="F20" s="46">
        <f>SUM($E$6:E20)</f>
        <v>0</v>
      </c>
      <c r="G20" t="s">
        <v>33</v>
      </c>
      <c r="H20" s="46">
        <f t="shared" si="2"/>
        <v>0</v>
      </c>
      <c r="I20" s="46">
        <f>SUM($H$6:H20)</f>
        <v>0</v>
      </c>
    </row>
    <row r="21" spans="1:9">
      <c r="A21" t="s">
        <v>34</v>
      </c>
      <c r="B21" s="46">
        <f t="shared" si="0"/>
        <v>0</v>
      </c>
      <c r="C21" s="49">
        <f>SUM($B$6:B21)</f>
        <v>0</v>
      </c>
      <c r="D21" t="s">
        <v>34</v>
      </c>
      <c r="E21" s="46">
        <f t="shared" si="1"/>
        <v>0</v>
      </c>
      <c r="F21" s="46">
        <f>SUM($E$6:E21)</f>
        <v>0</v>
      </c>
      <c r="G21" t="s">
        <v>34</v>
      </c>
      <c r="H21" s="46">
        <f t="shared" si="2"/>
        <v>0</v>
      </c>
      <c r="I21" s="46">
        <f>SUM($H$6:H21)</f>
        <v>0</v>
      </c>
    </row>
    <row r="22" spans="1:9">
      <c r="A22" t="s">
        <v>35</v>
      </c>
      <c r="B22" s="46">
        <f t="shared" si="0"/>
        <v>0</v>
      </c>
      <c r="C22" s="49">
        <f>SUM($B$6:B22)</f>
        <v>0</v>
      </c>
      <c r="D22" t="s">
        <v>35</v>
      </c>
      <c r="E22" s="46">
        <f t="shared" si="1"/>
        <v>0</v>
      </c>
      <c r="F22" s="46">
        <f>SUM($E$6:E22)</f>
        <v>0</v>
      </c>
      <c r="G22" t="s">
        <v>35</v>
      </c>
      <c r="H22" s="46">
        <f t="shared" si="2"/>
        <v>0</v>
      </c>
      <c r="I22" s="46">
        <f>SUM($H$6:H22)</f>
        <v>0</v>
      </c>
    </row>
    <row r="23" spans="1:9">
      <c r="A23" t="s">
        <v>36</v>
      </c>
      <c r="B23" s="46">
        <f t="shared" si="0"/>
        <v>0</v>
      </c>
      <c r="C23" s="49">
        <f>SUM($B$6:B23)</f>
        <v>0</v>
      </c>
      <c r="D23" t="s">
        <v>36</v>
      </c>
      <c r="E23" s="46">
        <f t="shared" si="1"/>
        <v>0</v>
      </c>
      <c r="F23" s="46">
        <f>SUM($E$6:E23)</f>
        <v>0</v>
      </c>
      <c r="G23" t="s">
        <v>36</v>
      </c>
      <c r="H23" s="46">
        <f t="shared" si="2"/>
        <v>0</v>
      </c>
      <c r="I23" s="46">
        <f>SUM($H$6:H23)</f>
        <v>0</v>
      </c>
    </row>
    <row r="24" spans="1:9">
      <c r="A24" t="s">
        <v>37</v>
      </c>
      <c r="B24" s="46">
        <f t="shared" si="0"/>
        <v>0</v>
      </c>
      <c r="C24" s="49">
        <f>SUM($B$6:B24)</f>
        <v>0</v>
      </c>
      <c r="D24" t="s">
        <v>37</v>
      </c>
      <c r="E24" s="46">
        <f t="shared" si="1"/>
        <v>0</v>
      </c>
      <c r="F24" s="46">
        <f>SUM($E$6:E24)</f>
        <v>0</v>
      </c>
      <c r="G24" t="s">
        <v>37</v>
      </c>
      <c r="H24" s="46">
        <f t="shared" si="2"/>
        <v>0</v>
      </c>
      <c r="I24" s="46">
        <f>SUM($H$6:H24)</f>
        <v>0</v>
      </c>
    </row>
    <row r="25" spans="1:9">
      <c r="A25" t="s">
        <v>38</v>
      </c>
      <c r="B25" s="46">
        <f t="shared" si="0"/>
        <v>0</v>
      </c>
      <c r="C25" s="49">
        <f>SUM($B$6:B25)</f>
        <v>0</v>
      </c>
      <c r="D25" t="s">
        <v>38</v>
      </c>
      <c r="E25" s="46">
        <f t="shared" si="1"/>
        <v>0</v>
      </c>
      <c r="F25" s="46">
        <f>SUM($E$6:E25)</f>
        <v>0</v>
      </c>
      <c r="G25" t="s">
        <v>38</v>
      </c>
      <c r="H25" s="46">
        <f t="shared" si="2"/>
        <v>0</v>
      </c>
      <c r="I25" s="46">
        <f>SUM($H$6:H25)</f>
        <v>0</v>
      </c>
    </row>
    <row r="26" spans="1:9">
      <c r="A26" t="s">
        <v>39</v>
      </c>
      <c r="B26" s="46">
        <f t="shared" si="0"/>
        <v>0</v>
      </c>
      <c r="C26" s="49">
        <f>SUM($B$6:B26)</f>
        <v>0</v>
      </c>
      <c r="D26" t="s">
        <v>39</v>
      </c>
      <c r="E26" s="46">
        <f t="shared" si="1"/>
        <v>0</v>
      </c>
      <c r="F26" s="46">
        <f>SUM($E$6:E26)</f>
        <v>0</v>
      </c>
      <c r="G26" t="s">
        <v>39</v>
      </c>
      <c r="H26" s="46">
        <f t="shared" si="2"/>
        <v>0</v>
      </c>
      <c r="I26" s="46">
        <f>SUM($H$6:H26)</f>
        <v>0</v>
      </c>
    </row>
    <row r="27" spans="1:9">
      <c r="A27" t="s">
        <v>40</v>
      </c>
      <c r="B27" s="46">
        <f t="shared" si="0"/>
        <v>0</v>
      </c>
      <c r="C27" s="49">
        <f>SUM($B$6:B27)</f>
        <v>0</v>
      </c>
      <c r="D27" t="s">
        <v>40</v>
      </c>
      <c r="E27" s="46">
        <f t="shared" si="1"/>
        <v>0</v>
      </c>
      <c r="F27" s="46">
        <f>SUM($E$6:E27)</f>
        <v>0</v>
      </c>
      <c r="G27" t="s">
        <v>40</v>
      </c>
      <c r="H27" s="46">
        <f t="shared" si="2"/>
        <v>0</v>
      </c>
      <c r="I27" s="46">
        <f>SUM($H$6:H27)</f>
        <v>0</v>
      </c>
    </row>
    <row r="28" spans="1:9">
      <c r="A28" t="s">
        <v>41</v>
      </c>
      <c r="B28" s="46">
        <f t="shared" si="0"/>
        <v>0</v>
      </c>
      <c r="C28" s="49">
        <f>SUM($B$6:B28)</f>
        <v>0</v>
      </c>
      <c r="D28" t="s">
        <v>41</v>
      </c>
      <c r="E28" s="46">
        <f t="shared" si="1"/>
        <v>0</v>
      </c>
      <c r="F28" s="46">
        <f>SUM($E$6:E28)</f>
        <v>0</v>
      </c>
      <c r="G28" t="s">
        <v>41</v>
      </c>
      <c r="H28" s="46">
        <f t="shared" si="2"/>
        <v>0</v>
      </c>
      <c r="I28" s="46">
        <f>SUM($H$6:H28)</f>
        <v>0</v>
      </c>
    </row>
    <row r="29" spans="1:9">
      <c r="A29" t="s">
        <v>42</v>
      </c>
      <c r="B29" s="46">
        <f t="shared" si="0"/>
        <v>0</v>
      </c>
      <c r="C29" s="49">
        <f>SUM($B$6:B29)</f>
        <v>0</v>
      </c>
      <c r="D29" t="s">
        <v>42</v>
      </c>
      <c r="E29" s="46">
        <f t="shared" si="1"/>
        <v>0</v>
      </c>
      <c r="F29" s="46">
        <f>SUM($E$6:E29)</f>
        <v>0</v>
      </c>
      <c r="G29" t="s">
        <v>42</v>
      </c>
      <c r="H29" s="46">
        <f t="shared" si="2"/>
        <v>0</v>
      </c>
      <c r="I29" s="46">
        <f>SUM($H$6:H29)</f>
        <v>0</v>
      </c>
    </row>
    <row r="30" spans="1:9">
      <c r="A30" t="s">
        <v>43</v>
      </c>
      <c r="B30" s="46">
        <f t="shared" si="0"/>
        <v>0</v>
      </c>
      <c r="C30" s="49">
        <f>SUM($B$6:B30)</f>
        <v>0</v>
      </c>
      <c r="D30" t="s">
        <v>43</v>
      </c>
      <c r="E30" s="46">
        <f t="shared" si="1"/>
        <v>0</v>
      </c>
      <c r="F30" s="46">
        <f>SUM($E$6:E30)</f>
        <v>0</v>
      </c>
      <c r="G30" t="s">
        <v>43</v>
      </c>
      <c r="H30" s="46">
        <f t="shared" si="2"/>
        <v>0</v>
      </c>
      <c r="I30" s="46">
        <f>SUM($H$6:H30)</f>
        <v>0</v>
      </c>
    </row>
    <row r="31" spans="1:9">
      <c r="A31" t="s">
        <v>44</v>
      </c>
      <c r="B31" s="46">
        <f t="shared" si="0"/>
        <v>0</v>
      </c>
      <c r="C31" s="49">
        <f>SUM($B$6:B31)</f>
        <v>0</v>
      </c>
      <c r="D31" t="s">
        <v>44</v>
      </c>
      <c r="E31" s="46">
        <f t="shared" si="1"/>
        <v>0</v>
      </c>
      <c r="F31" s="46">
        <f>SUM($E$6:E31)</f>
        <v>0</v>
      </c>
      <c r="G31" t="s">
        <v>44</v>
      </c>
      <c r="H31" s="46">
        <f t="shared" si="2"/>
        <v>0</v>
      </c>
      <c r="I31" s="46">
        <f>SUM($H$6:H31)</f>
        <v>0</v>
      </c>
    </row>
    <row r="32" spans="1:9">
      <c r="A32" t="s">
        <v>45</v>
      </c>
      <c r="B32" s="46">
        <f t="shared" si="0"/>
        <v>0</v>
      </c>
      <c r="C32" s="49">
        <f>SUM($B$6:B32)</f>
        <v>0</v>
      </c>
      <c r="D32" t="s">
        <v>45</v>
      </c>
      <c r="E32" s="46">
        <f t="shared" si="1"/>
        <v>0</v>
      </c>
      <c r="F32" s="46">
        <f>SUM($E$6:E32)</f>
        <v>0</v>
      </c>
      <c r="G32" t="s">
        <v>45</v>
      </c>
      <c r="H32" s="46">
        <f t="shared" si="2"/>
        <v>0</v>
      </c>
      <c r="I32" s="46">
        <f>SUM($H$6:H32)</f>
        <v>0</v>
      </c>
    </row>
    <row r="33" spans="1:9">
      <c r="A33" t="s">
        <v>46</v>
      </c>
      <c r="B33" s="46">
        <f t="shared" si="0"/>
        <v>0</v>
      </c>
      <c r="C33" s="49">
        <f>SUM($B$6:B33)</f>
        <v>0</v>
      </c>
      <c r="D33" t="s">
        <v>46</v>
      </c>
      <c r="E33" s="46">
        <f t="shared" si="1"/>
        <v>0</v>
      </c>
      <c r="F33" s="46">
        <f>SUM($E$6:E33)</f>
        <v>0</v>
      </c>
      <c r="G33" t="s">
        <v>46</v>
      </c>
      <c r="H33" s="46">
        <f t="shared" si="2"/>
        <v>0</v>
      </c>
      <c r="I33" s="46">
        <f>SUM($H$6:H33)</f>
        <v>0</v>
      </c>
    </row>
    <row r="34" spans="1:9">
      <c r="A34" t="s">
        <v>47</v>
      </c>
      <c r="B34" s="46">
        <f t="shared" si="0"/>
        <v>0</v>
      </c>
      <c r="C34" s="49">
        <f>SUM($B$6:B34)</f>
        <v>0</v>
      </c>
      <c r="D34" t="s">
        <v>47</v>
      </c>
      <c r="E34" s="46">
        <f t="shared" si="1"/>
        <v>0</v>
      </c>
      <c r="F34" s="46">
        <f>SUM($E$6:E34)</f>
        <v>0</v>
      </c>
      <c r="G34" t="s">
        <v>47</v>
      </c>
      <c r="H34" s="46">
        <f t="shared" si="2"/>
        <v>0</v>
      </c>
      <c r="I34" s="46">
        <f>SUM($H$6:H34)</f>
        <v>0</v>
      </c>
    </row>
    <row r="35" spans="1:9">
      <c r="A35" t="s">
        <v>48</v>
      </c>
      <c r="B35" s="46">
        <f t="shared" si="0"/>
        <v>0</v>
      </c>
      <c r="C35" s="49">
        <f>SUM($B$6:B35)</f>
        <v>0</v>
      </c>
      <c r="D35" t="s">
        <v>48</v>
      </c>
      <c r="E35" s="46">
        <f t="shared" si="1"/>
        <v>0</v>
      </c>
      <c r="F35" s="46">
        <f>SUM($E$6:E35)</f>
        <v>0</v>
      </c>
      <c r="G35" t="s">
        <v>48</v>
      </c>
      <c r="H35" s="46">
        <f t="shared" si="2"/>
        <v>0</v>
      </c>
      <c r="I35" s="46">
        <f>SUM($H$6:H35)</f>
        <v>0</v>
      </c>
    </row>
    <row r="36" spans="1:9">
      <c r="A36" t="s">
        <v>49</v>
      </c>
      <c r="B36" s="46">
        <f t="shared" si="0"/>
        <v>0</v>
      </c>
      <c r="C36" s="49">
        <f>SUM($B$6:B36)</f>
        <v>0</v>
      </c>
      <c r="D36" t="s">
        <v>49</v>
      </c>
      <c r="E36" s="46">
        <f t="shared" si="1"/>
        <v>0</v>
      </c>
      <c r="F36" s="46">
        <f>SUM($E$6:E36)</f>
        <v>0</v>
      </c>
      <c r="G36" t="s">
        <v>49</v>
      </c>
      <c r="H36" s="46">
        <f t="shared" si="2"/>
        <v>0</v>
      </c>
      <c r="I36" s="46">
        <f>SUM($H$6:H36)</f>
        <v>0</v>
      </c>
    </row>
    <row r="37" spans="1:9">
      <c r="A37" t="s">
        <v>50</v>
      </c>
      <c r="B37" s="46">
        <f t="shared" si="0"/>
        <v>0</v>
      </c>
      <c r="C37" s="49">
        <f>SUM($B$6:B37)</f>
        <v>0</v>
      </c>
      <c r="D37" t="s">
        <v>50</v>
      </c>
      <c r="E37" s="46">
        <f t="shared" si="1"/>
        <v>0</v>
      </c>
      <c r="F37" s="46">
        <f>SUM($E$6:E37)</f>
        <v>0</v>
      </c>
      <c r="G37" t="s">
        <v>50</v>
      </c>
      <c r="H37" s="46">
        <f t="shared" si="2"/>
        <v>0</v>
      </c>
      <c r="I37" s="46">
        <f>SUM($H$6:H37)</f>
        <v>0</v>
      </c>
    </row>
    <row r="38" spans="1:9">
      <c r="A38" t="s">
        <v>51</v>
      </c>
      <c r="B38" s="46">
        <f t="shared" si="0"/>
        <v>0</v>
      </c>
      <c r="C38" s="49">
        <f>SUM($B$6:B38)</f>
        <v>0</v>
      </c>
      <c r="D38" t="s">
        <v>51</v>
      </c>
      <c r="E38" s="46">
        <f t="shared" si="1"/>
        <v>0</v>
      </c>
      <c r="F38" s="46">
        <f>SUM($E$6:E38)</f>
        <v>0</v>
      </c>
      <c r="G38" t="s">
        <v>51</v>
      </c>
      <c r="H38" s="46">
        <f t="shared" si="2"/>
        <v>0</v>
      </c>
      <c r="I38" s="46">
        <f>SUM($H$6:H38)</f>
        <v>0</v>
      </c>
    </row>
    <row r="39" spans="1:9">
      <c r="A39" t="s">
        <v>52</v>
      </c>
      <c r="B39" s="46">
        <f t="shared" si="0"/>
        <v>0</v>
      </c>
      <c r="C39" s="49">
        <f>SUM($B$6:B39)</f>
        <v>0</v>
      </c>
      <c r="D39" t="s">
        <v>52</v>
      </c>
      <c r="E39" s="46">
        <f t="shared" si="1"/>
        <v>0</v>
      </c>
      <c r="F39" s="46">
        <f>SUM($E$6:E39)</f>
        <v>0</v>
      </c>
      <c r="G39" t="s">
        <v>52</v>
      </c>
      <c r="H39" s="46">
        <f t="shared" si="2"/>
        <v>0</v>
      </c>
      <c r="I39" s="46">
        <f>SUM($H$6:H39)</f>
        <v>0</v>
      </c>
    </row>
    <row r="40" spans="1:9">
      <c r="A40" t="s">
        <v>53</v>
      </c>
      <c r="B40" s="46">
        <f t="shared" si="0"/>
        <v>0</v>
      </c>
      <c r="C40" s="49">
        <f>SUM($B$6:B40)</f>
        <v>0</v>
      </c>
      <c r="D40" t="s">
        <v>53</v>
      </c>
      <c r="E40" s="46">
        <f t="shared" si="1"/>
        <v>0</v>
      </c>
      <c r="F40" s="46">
        <f>SUM($E$6:E40)</f>
        <v>0</v>
      </c>
      <c r="G40" t="s">
        <v>53</v>
      </c>
      <c r="H40" s="46">
        <f t="shared" si="2"/>
        <v>0</v>
      </c>
      <c r="I40" s="46">
        <f>SUM($H$6:H40)</f>
        <v>0</v>
      </c>
    </row>
    <row r="41" spans="1:9">
      <c r="A41" t="s">
        <v>54</v>
      </c>
      <c r="B41" s="46">
        <f t="shared" si="0"/>
        <v>0</v>
      </c>
      <c r="C41" s="49">
        <f>SUM($B$6:B41)</f>
        <v>0</v>
      </c>
      <c r="D41" t="s">
        <v>54</v>
      </c>
      <c r="E41" s="46">
        <f t="shared" si="1"/>
        <v>0</v>
      </c>
      <c r="F41" s="46">
        <f>SUM($E$6:E41)</f>
        <v>0</v>
      </c>
      <c r="G41" t="s">
        <v>54</v>
      </c>
      <c r="H41" s="46">
        <f t="shared" si="2"/>
        <v>0</v>
      </c>
      <c r="I41" s="46">
        <f>SUM($H$6:H41)</f>
        <v>0</v>
      </c>
    </row>
    <row r="42" spans="1:9">
      <c r="A42" t="s">
        <v>55</v>
      </c>
      <c r="B42" s="46">
        <f t="shared" si="0"/>
        <v>0</v>
      </c>
      <c r="C42" s="49">
        <f>SUM($B$6:B42)</f>
        <v>0</v>
      </c>
      <c r="D42" t="s">
        <v>55</v>
      </c>
      <c r="E42" s="46">
        <f t="shared" si="1"/>
        <v>0</v>
      </c>
      <c r="F42" s="46">
        <f>SUM($E$6:E42)</f>
        <v>0</v>
      </c>
      <c r="G42" t="s">
        <v>55</v>
      </c>
      <c r="H42" s="46">
        <f t="shared" si="2"/>
        <v>0</v>
      </c>
      <c r="I42" s="46">
        <f>SUM($H$6:H42)</f>
        <v>0</v>
      </c>
    </row>
    <row r="43" spans="1:9">
      <c r="A43" t="s">
        <v>56</v>
      </c>
      <c r="B43" s="46">
        <f t="shared" si="0"/>
        <v>0</v>
      </c>
      <c r="C43" s="49">
        <f>SUM($B$6:B43)</f>
        <v>0</v>
      </c>
      <c r="D43" t="s">
        <v>56</v>
      </c>
      <c r="E43" s="46">
        <f t="shared" si="1"/>
        <v>0</v>
      </c>
      <c r="F43" s="46">
        <f>SUM($E$6:E43)</f>
        <v>0</v>
      </c>
      <c r="G43" t="s">
        <v>56</v>
      </c>
      <c r="H43" s="46">
        <f t="shared" si="2"/>
        <v>0</v>
      </c>
      <c r="I43" s="46">
        <f>SUM($H$6:H43)</f>
        <v>0</v>
      </c>
    </row>
    <row r="44" spans="1:9">
      <c r="A44" t="s">
        <v>57</v>
      </c>
      <c r="B44" s="46">
        <f t="shared" si="0"/>
        <v>0</v>
      </c>
      <c r="C44" s="49">
        <f>SUM($B$6:B44)</f>
        <v>0</v>
      </c>
      <c r="D44" t="s">
        <v>57</v>
      </c>
      <c r="E44" s="46">
        <f t="shared" si="1"/>
        <v>0</v>
      </c>
      <c r="F44" s="46">
        <f>SUM($E$6:E44)</f>
        <v>0</v>
      </c>
      <c r="G44" t="s">
        <v>57</v>
      </c>
      <c r="H44" s="46">
        <f t="shared" si="2"/>
        <v>0</v>
      </c>
      <c r="I44" s="46">
        <f>SUM($H$6:H44)</f>
        <v>0</v>
      </c>
    </row>
    <row r="45" spans="1:9">
      <c r="A45" t="s">
        <v>58</v>
      </c>
      <c r="B45" s="46">
        <f t="shared" si="0"/>
        <v>0</v>
      </c>
      <c r="C45" s="49">
        <f>SUM($B$6:B45)</f>
        <v>0</v>
      </c>
      <c r="D45" t="s">
        <v>58</v>
      </c>
      <c r="E45" s="46">
        <f t="shared" si="1"/>
        <v>0</v>
      </c>
      <c r="F45" s="46">
        <f>SUM($E$6:E45)</f>
        <v>0</v>
      </c>
      <c r="G45" t="s">
        <v>58</v>
      </c>
      <c r="H45" s="46">
        <f t="shared" si="2"/>
        <v>0</v>
      </c>
      <c r="I45" s="46">
        <f>SUM($H$6:H45)</f>
        <v>0</v>
      </c>
    </row>
  </sheetData>
  <mergeCells count="3">
    <mergeCell ref="A1:B1"/>
    <mergeCell ref="G1:H1"/>
    <mergeCell ref="D1:E1"/>
  </mergeCells>
  <phoneticPr fontId="1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Fate Fiscal Analysis Checklist</vt:lpstr>
      <vt:lpstr>Tax, Infra, Service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Walters</dc:creator>
  <cp:lastModifiedBy>Ashley Martin</cp:lastModifiedBy>
  <cp:lastPrinted>2021-08-30T19:31:16Z</cp:lastPrinted>
  <dcterms:created xsi:type="dcterms:W3CDTF">2021-08-27T14:28:11Z</dcterms:created>
  <dcterms:modified xsi:type="dcterms:W3CDTF">2022-03-14T16:10:37Z</dcterms:modified>
</cp:coreProperties>
</file>